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<sst xmlns="http://schemas.openxmlformats.org/spreadsheetml/2006/main" count="31" uniqueCount="31">
  <si>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 lakás vételára:</t>
  </si>
  <si>
    <t>A vétel után ráfordítandó összeg (kifestés, bebútorzás, mosógép, parkettacsere, stb.)</t>
  </si>
  <si>
    <t>Vagyonszerzési illeték:</t>
  </si>
  <si>
    <t>Ügyvédi munkadíj:</t>
  </si>
  <si>
    <t>Teljes beruházás tőkeigénye:</t>
  </si>
  <si>
    <t>Ingatlanügynök díja:</t>
  </si>
  <si>
    <t>Alternatív befektetés infláció feletti hozama (például prémium állampapír):</t>
  </si>
  <si>
    <t>Kamatadó (TBSZ számlánál 0%):</t>
  </si>
  <si>
    <t xml:space="preserve">Becsült infláció hosszú távon: </t>
  </si>
  <si>
    <t>Lakáskiadás utáni adó mértéke (évi 1 millió felett EHO is van!)</t>
  </si>
  <si>
    <t>A lakás amortizációja évente (egy lakás is öregszik, ezért csökken is az értéke. Az újépítésű többet ér, mint egy 20 vagy 30 éves lakás.)</t>
  </si>
  <si>
    <t>A lakás felújításának költsége 10 éves átlagban (ne csak az első 10 évre gondolj. Később ablakcsere, vezetékcsere, új csempe, stb.) Tehát 10 évente ennyi:</t>
  </si>
  <si>
    <t>Üzemeltetési költség évente (elromlott, letört, eldugult, leszakadt. Ez mind a te kiadásod, mint tulajdonosé.)</t>
  </si>
  <si>
    <t>Hány hónapig van kiadva a lakás évente? (Másfél évente legalább egy hónapig üresen áll, az ügynök is elkér egy havi díjat. Érdemes évi 10 hónappal számolni)</t>
  </si>
  <si>
    <t>Ingatlanadó mértéke évente</t>
  </si>
  <si>
    <t>A bérlés miatti havi kiadás (elmész beszedni a pénzt, befizeted a csekkeket, stb.)</t>
  </si>
  <si>
    <t>A lakáskiadás kockázatos és dolgozni kell vele. Mennyivel hozzon többet, mint a kockázatmentes befektetés?</t>
  </si>
  <si>
    <t>Az ingatlanok értékemelkedése hosszú távon (inflációval szoktak drágulni.)</t>
  </si>
  <si>
    <t>A pénzed ennyit hozna értékpapírban az infláció felett:</t>
  </si>
  <si>
    <t>A lakástól elvárt hozamod a költségek levonása előtt, infláció felett:</t>
  </si>
  <si>
    <t>Felújítási költség visszaosztva havi szintre:</t>
  </si>
  <si>
    <t>Üzemeltetési költség havonta:</t>
  </si>
  <si>
    <t>A lakás amortizációja havonta:</t>
  </si>
  <si>
    <t xml:space="preserve">Ingatlanadó havonta: </t>
  </si>
  <si>
    <t>Ez adózás előtt ennyi lenne:</t>
  </si>
  <si>
    <t>Ennyi hónapot van kiadva a lakásod:</t>
  </si>
  <si>
    <t>Tehát ennyiért kell kiadnod havonta:</t>
  </si>
  <si>
    <t>INNENTŐL MÁR NE ÍRJ BELE!</t>
  </si>
  <si>
    <t>Az ingatlan infláció feletti értéknövekedése évente:</t>
  </si>
  <si>
    <t>Mennyiért kell kiadnod a lakásodat, hogy megérje?</t>
  </si>
  <si>
    <t>Az általad elvárt adózott éves hozam a költségeket is figyelembe véve: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</si>
</sst>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0" fillId="33" borderId="0" xfId="0" applyFont="1" applyFill="1" applyAlignment="1">
      <alignment wrapText="1"/>
    </xf>
    <xf numFmtId="164" fontId="30" fillId="33" borderId="0" xfId="0" applyNumberFormat="1" applyFont="1" applyFill="1" applyAlignment="1">
      <alignment/>
    </xf>
    <xf numFmtId="0" fontId="30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4">
      <selection activeCell="D15" sqref="D15"/>
    </sheetView>
  </sheetViews>
  <sheetFormatPr defaultColWidth="9.140625" defaultRowHeight="15"/>
  <cols>
    <col min="1" max="1" width="26.28125" style="0" customWidth="1"/>
    <col min="2" max="2" width="13.00390625" style="0" customWidth="1"/>
    <col min="6" max="6" width="9.57421875" style="0" bestFit="1" customWidth="1"/>
  </cols>
  <sheetData>
    <row r="1" spans="1:2" ht="15">
      <c r="A1" s="9" t="s">
        <v>29</v>
      </c>
      <c r="B1" s="9"/>
    </row>
    <row r="2" spans="1:2" ht="15">
      <c r="A2" s="9"/>
      <c r="B2" s="9"/>
    </row>
    <row r="4" spans="1:2" ht="15">
      <c r="A4" t="s">
        <v>0</v>
      </c>
      <c r="B4" s="2">
        <v>14000000</v>
      </c>
    </row>
    <row r="5" spans="1:2" ht="60">
      <c r="A5" s="1" t="s">
        <v>1</v>
      </c>
      <c r="B5" s="2">
        <v>1100000</v>
      </c>
    </row>
    <row r="6" spans="1:2" ht="15">
      <c r="A6" t="s">
        <v>2</v>
      </c>
      <c r="B6" s="3">
        <v>0.04</v>
      </c>
    </row>
    <row r="7" spans="1:2" ht="15">
      <c r="A7" t="s">
        <v>3</v>
      </c>
      <c r="B7" s="3">
        <v>0.01</v>
      </c>
    </row>
    <row r="8" spans="1:2" ht="15">
      <c r="A8" t="s">
        <v>5</v>
      </c>
      <c r="B8" s="3">
        <v>0.03</v>
      </c>
    </row>
    <row r="9" spans="1:2" ht="15">
      <c r="A9" t="s">
        <v>4</v>
      </c>
      <c r="B9" s="2">
        <f>B4*(1+B6+B7+B8)+B5</f>
        <v>16220000.000000002</v>
      </c>
    </row>
    <row r="11" spans="1:2" ht="60">
      <c r="A11" s="1" t="s">
        <v>6</v>
      </c>
      <c r="B11" s="4">
        <v>0.04</v>
      </c>
    </row>
    <row r="12" spans="1:6" ht="75">
      <c r="A12" s="1" t="s">
        <v>16</v>
      </c>
      <c r="B12" s="4">
        <v>0.02</v>
      </c>
      <c r="F12" s="2"/>
    </row>
    <row r="13" spans="1:2" ht="30">
      <c r="A13" s="1" t="s">
        <v>7</v>
      </c>
      <c r="B13" s="3">
        <v>0</v>
      </c>
    </row>
    <row r="14" spans="1:2" ht="30">
      <c r="A14" s="1" t="s">
        <v>8</v>
      </c>
      <c r="B14" s="3">
        <v>0.03</v>
      </c>
    </row>
    <row r="15" spans="1:2" ht="60">
      <c r="A15" s="1" t="s">
        <v>17</v>
      </c>
      <c r="B15" s="3">
        <v>0.03</v>
      </c>
    </row>
    <row r="16" spans="1:2" ht="45">
      <c r="A16" s="1" t="s">
        <v>9</v>
      </c>
      <c r="B16" s="3">
        <v>0.16</v>
      </c>
    </row>
    <row r="17" spans="1:2" ht="90">
      <c r="A17" s="1" t="s">
        <v>10</v>
      </c>
      <c r="B17" s="4">
        <v>0.015</v>
      </c>
    </row>
    <row r="18" spans="1:2" ht="90">
      <c r="A18" s="1" t="s">
        <v>11</v>
      </c>
      <c r="B18" s="2">
        <v>2000000</v>
      </c>
    </row>
    <row r="19" spans="1:2" ht="75">
      <c r="A19" s="1" t="s">
        <v>12</v>
      </c>
      <c r="B19" s="2">
        <v>50000</v>
      </c>
    </row>
    <row r="20" spans="1:2" ht="105">
      <c r="A20" s="1" t="s">
        <v>13</v>
      </c>
      <c r="B20" s="5">
        <v>10</v>
      </c>
    </row>
    <row r="21" spans="1:2" ht="30">
      <c r="A21" s="1" t="s">
        <v>14</v>
      </c>
      <c r="B21" s="2">
        <v>0</v>
      </c>
    </row>
    <row r="22" spans="1:2" ht="45">
      <c r="A22" s="1" t="s">
        <v>15</v>
      </c>
      <c r="B22" s="2">
        <v>800</v>
      </c>
    </row>
    <row r="24" spans="1:2" ht="30" customHeight="1">
      <c r="A24" s="8" t="s">
        <v>27</v>
      </c>
      <c r="B24" s="8"/>
    </row>
    <row r="26" spans="1:2" ht="45">
      <c r="A26" s="1" t="s">
        <v>18</v>
      </c>
      <c r="B26" s="2">
        <f>((B9*(1+B11))-B9)*(1-B13)</f>
        <v>648800.0000000019</v>
      </c>
    </row>
    <row r="27" spans="1:2" ht="45">
      <c r="A27" s="1" t="s">
        <v>19</v>
      </c>
      <c r="B27" s="2">
        <f>((B9*(1+B11+B12))-B9)*(1-B13)</f>
        <v>973200.0000000019</v>
      </c>
    </row>
    <row r="28" spans="1:2" ht="30">
      <c r="A28" s="1" t="s">
        <v>20</v>
      </c>
      <c r="B28" s="2">
        <f>B18/120</f>
        <v>16666.666666666668</v>
      </c>
    </row>
    <row r="29" spans="1:2" ht="30">
      <c r="A29" s="1" t="s">
        <v>21</v>
      </c>
      <c r="B29" s="2">
        <f>B19/12</f>
        <v>4166.666666666667</v>
      </c>
    </row>
    <row r="30" spans="1:2" ht="30">
      <c r="A30" s="1" t="s">
        <v>22</v>
      </c>
      <c r="B30" s="2">
        <f>(B9*B17)/12</f>
        <v>20275.000000000004</v>
      </c>
    </row>
    <row r="31" spans="1:2" ht="15">
      <c r="A31" s="1" t="s">
        <v>23</v>
      </c>
      <c r="B31" s="2">
        <f>B21/12</f>
        <v>0</v>
      </c>
    </row>
    <row r="32" spans="1:2" ht="30">
      <c r="A32" s="1" t="s">
        <v>28</v>
      </c>
      <c r="B32" s="2">
        <f>(B4*(B15-B14))</f>
        <v>0</v>
      </c>
    </row>
    <row r="33" spans="1:2" ht="45">
      <c r="A33" s="1" t="s">
        <v>30</v>
      </c>
      <c r="B33" s="2">
        <f>B27+(B28*12)+(B29*12)+(B30*12)+(B21)+(B22*12)-B32</f>
        <v>1476100.0000000019</v>
      </c>
    </row>
    <row r="34" spans="1:2" ht="15">
      <c r="A34" s="1" t="s">
        <v>24</v>
      </c>
      <c r="B34" s="2">
        <f>B33/(1-B16)</f>
        <v>1757261.904761907</v>
      </c>
    </row>
    <row r="35" ht="15">
      <c r="A35" s="1"/>
    </row>
    <row r="36" spans="1:2" ht="30">
      <c r="A36" s="1" t="s">
        <v>25</v>
      </c>
      <c r="B36" s="5">
        <f>B20</f>
        <v>10</v>
      </c>
    </row>
    <row r="37" spans="1:2" ht="30">
      <c r="A37" s="6" t="s">
        <v>26</v>
      </c>
      <c r="B37" s="7">
        <f>B34/B36</f>
        <v>175726.1904761907</v>
      </c>
    </row>
  </sheetData>
  <sheetProtection/>
  <mergeCells count="2">
    <mergeCell ref="A24:B24"/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Kiszámoló</dc:creator>
  <cp:keywords/>
  <dc:description/>
  <cp:lastModifiedBy>Kiszámoló</cp:lastModifiedBy>
  <dcterms:created xsi:type="dcterms:W3CDTF">2015-02-26T22:06:45Z</dcterms:created>
  <dcterms:modified xsi:type="dcterms:W3CDTF">2015-03-02T09:32:51Z</dcterms:modified>
  <cp:category/>
  <cp:version/>
  <cp:contentType/>
  <cp:contentStatus/>
</cp:coreProperties>
</file>